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activeTab="0"/>
  </bookViews>
  <sheets>
    <sheet name="Sayfa1" sheetId="1" r:id="rId1"/>
  </sheets>
  <definedNames>
    <definedName name="Gun">'Sayfa1'!#REF!</definedName>
    <definedName name="_xlnm.Print_Area" localSheetId="0">'Sayfa1'!$A$1:$AL$27</definedName>
  </definedNames>
  <calcPr fullCalcOnLoad="1"/>
</workbook>
</file>

<file path=xl/comments1.xml><?xml version="1.0" encoding="utf-8"?>
<comments xmlns="http://schemas.openxmlformats.org/spreadsheetml/2006/main">
  <authors>
    <author>Beril ?RS</author>
  </authors>
  <commentList>
    <comment ref="D2" authorId="0">
      <text>
        <r>
          <rPr>
            <b/>
            <sz val="9"/>
            <rFont val="Tahoma"/>
            <family val="0"/>
          </rPr>
          <t>Beril ÖRS: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<sst xmlns="http://schemas.openxmlformats.org/spreadsheetml/2006/main" count="51" uniqueCount="45">
  <si>
    <t>HAFTANIN GÜNLERİ</t>
  </si>
  <si>
    <t>Pazartesi</t>
  </si>
  <si>
    <t>Salı</t>
  </si>
  <si>
    <t>Çarşamba</t>
  </si>
  <si>
    <t>Perşembe</t>
  </si>
  <si>
    <t>Cuma</t>
  </si>
  <si>
    <t>Cumartesi</t>
  </si>
  <si>
    <t>Pazar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</si>
  <si>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</si>
  <si>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</si>
  <si>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</si>
  <si>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</si>
  <si>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</si>
  <si>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</si>
  <si>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</si>
  <si>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</si>
  <si>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</si>
  <si>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</si>
  <si>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</si>
  <si>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</si>
  <si>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 Adı :</t>
  </si>
  <si>
    <t>Ay &amp; Yıl :</t>
  </si>
  <si>
    <t>Sonraki Ay :</t>
  </si>
  <si>
    <t>Sonr. Ay &amp; Yıl :</t>
  </si>
  <si>
    <t>Gün Sayısı :</t>
  </si>
  <si>
    <t>AYLAR</t>
  </si>
  <si>
    <t>Sıra No</t>
  </si>
  <si>
    <t>Ait Olduğu Ay</t>
  </si>
  <si>
    <t>Bütçe Yılı</t>
  </si>
  <si>
    <t>Aylık Okuttuğu Ders Saati Toplamı</t>
  </si>
  <si>
    <t xml:space="preserve">Toplam : </t>
  </si>
  <si>
    <t>Düzenleyen</t>
  </si>
  <si>
    <t>Okul Müdürü</t>
  </si>
  <si>
    <t>Gündüz</t>
  </si>
  <si>
    <t>Gece-H. Sonu</t>
  </si>
  <si>
    <t>AÇIKLAMALAR</t>
  </si>
  <si>
    <t>Kurs No:</t>
  </si>
  <si>
    <t>Gündüz  
Gece-H. Sonu</t>
  </si>
  <si>
    <t>Açıklama           (Varsa)</t>
  </si>
  <si>
    <t>Sorumlu Kişi, Kaşe, İmza Mühür</t>
  </si>
  <si>
    <t>Okul Veya Kurum..........:</t>
  </si>
  <si>
    <t>Öğretici 
Ad Soyad</t>
  </si>
  <si>
    <t xml:space="preserve">
</t>
  </si>
  <si>
    <r>
      <t xml:space="preserve">** Öncelikle usta öğretici: ad, soyad, kurs yeri okul/kurum,  yazınız.
** Sağ üst </t>
    </r>
    <r>
      <rPr>
        <b/>
        <sz val="11"/>
        <rFont val="Arial"/>
        <family val="2"/>
      </rPr>
      <t xml:space="preserve">Ait Olduğu Ay </t>
    </r>
    <r>
      <rPr>
        <sz val="11"/>
        <rFont val="Arial"/>
        <family val="2"/>
      </rPr>
      <t xml:space="preserve">kutucuğuna, sayı olarak istenilen ayı giriniz. (Yıl gerekliyse değiştiriniz).
** Saat 18:00 'den sonra başlayan dersler gece dersi olarak değerlendirilir.
** Puantajlar en geç her ayın yirmi beşine (25) kadar gönderilmelidir.
** Gece ve hafta sonu ek ders ücreti aynıdır.
** Kurs başlangıç-bitiş günlerini ve saatlerini </t>
    </r>
    <r>
      <rPr>
        <b/>
        <sz val="11"/>
        <rFont val="Arial"/>
        <family val="2"/>
      </rPr>
      <t>e-yaygın</t>
    </r>
    <r>
      <rPr>
        <sz val="11"/>
        <rFont val="Arial"/>
        <family val="2"/>
      </rPr>
      <t xml:space="preserve"> sistemine </t>
    </r>
    <r>
      <rPr>
        <b/>
        <sz val="11"/>
        <rFont val="Arial"/>
        <family val="2"/>
      </rPr>
      <t>e-devlet</t>
    </r>
    <r>
      <rPr>
        <sz val="11"/>
        <rFont val="Arial"/>
        <family val="2"/>
      </rPr>
      <t xml:space="preserve"> şifreniz ile giriş yaptıktan sonra kursunuzun ders planında yazan gün ve saate göre derslere girilmelidir, puantajlar da ders planına göre hazırlanmalıdır.
** </t>
    </r>
    <r>
      <rPr>
        <b/>
        <sz val="11"/>
        <rFont val="Arial"/>
        <family val="2"/>
      </rPr>
      <t>E-Yaygın</t>
    </r>
    <r>
      <rPr>
        <sz val="11"/>
        <rFont val="Arial"/>
        <family val="2"/>
      </rPr>
      <t xml:space="preserve"> sisteminde planlanmış olan ek ders saatine göre ücret ödemesi yapılmaktadır. 
** Puantajlara günlük kaç saat derse girildiyse rakamla yazılmalıdır. (Şekil, çarpı vb. gibi semboller kullanılmamalıdır.)
** Puantaj çıktısı üzerinde sonradan silinti, kazıntı, değişiklik, tahrif olmamalıdır.
** Puantajı gönderilmeyen öğreticilere maaş ödemesi </t>
    </r>
    <r>
      <rPr>
        <u val="single"/>
        <sz val="11"/>
        <rFont val="Arial"/>
        <family val="2"/>
      </rPr>
      <t>yapılmamaktadır.</t>
    </r>
  </si>
  <si>
    <t>MEB PERSONELİ (DERS ÜCERİ KARŞILIĞI ÇALIŞAN) GÜNLÜK OKUTULAN EKDERS SAATLERİ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</si>
</sst>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m\ yy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dashed">
        <color indexed="16"/>
      </right>
      <top style="dashed">
        <color indexed="16"/>
      </top>
      <bottom style="dashed">
        <color indexed="16"/>
      </bottom>
    </border>
    <border>
      <left style="dashed">
        <color indexed="16"/>
      </left>
      <right style="thick">
        <color indexed="16"/>
      </right>
      <top style="dashed">
        <color indexed="16"/>
      </top>
      <bottom style="dashed">
        <color indexed="16"/>
      </bottom>
    </border>
    <border>
      <left style="thick">
        <color indexed="16"/>
      </left>
      <right style="dashed">
        <color indexed="16"/>
      </right>
      <top style="dashed">
        <color indexed="16"/>
      </top>
      <bottom style="thick">
        <color indexed="16"/>
      </bottom>
    </border>
    <border>
      <left style="dashed">
        <color indexed="16"/>
      </left>
      <right style="thick">
        <color indexed="16"/>
      </right>
      <top style="dashed">
        <color indexed="16"/>
      </top>
      <bottom style="thick">
        <color indexed="1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ck">
        <color indexed="16"/>
      </left>
      <right style="dashed">
        <color indexed="16"/>
      </right>
      <top style="thick">
        <color indexed="16"/>
      </top>
      <bottom style="dashed">
        <color indexed="16"/>
      </bottom>
    </border>
    <border>
      <left style="dashed">
        <color indexed="16"/>
      </left>
      <right style="thick">
        <color indexed="16"/>
      </right>
      <top style="thick">
        <color indexed="16"/>
      </top>
      <bottom style="dashed">
        <color indexed="16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medium"/>
      <top style="double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double"/>
      <right style="thin"/>
      <top style="double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ouble"/>
      <bottom style="double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thin"/>
      <bottom style="dashed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" fontId="3" fillId="0" borderId="14" xfId="0" applyNumberFormat="1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textRotation="90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7" xfId="0" applyBorder="1" applyAlignment="1" applyProtection="1">
      <alignment horizontal="center" textRotation="90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33" borderId="19" xfId="0" applyFont="1" applyFill="1" applyBorder="1" applyAlignment="1" applyProtection="1">
      <alignment horizontal="right"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right"/>
      <protection hidden="1"/>
    </xf>
    <xf numFmtId="0" fontId="1" fillId="33" borderId="11" xfId="0" applyFont="1" applyFill="1" applyBorder="1" applyAlignment="1" applyProtection="1">
      <alignment horizontal="left"/>
      <protection hidden="1"/>
    </xf>
    <xf numFmtId="180" fontId="1" fillId="33" borderId="11" xfId="0" applyNumberFormat="1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right"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1" fontId="0" fillId="33" borderId="11" xfId="0" applyNumberFormat="1" applyFill="1" applyBorder="1" applyAlignment="1" applyProtection="1">
      <alignment horizontal="center"/>
      <protection hidden="1"/>
    </xf>
    <xf numFmtId="1" fontId="0" fillId="33" borderId="13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" fontId="0" fillId="0" borderId="25" xfId="0" applyNumberForma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3" fillId="0" borderId="31" xfId="0" applyFont="1" applyBorder="1" applyAlignment="1" applyProtection="1">
      <alignment textRotation="90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10" fillId="0" borderId="34" xfId="0" applyNumberFormat="1" applyFont="1" applyBorder="1" applyAlignment="1" applyProtection="1">
      <alignment vertical="center"/>
      <protection hidden="1"/>
    </xf>
    <xf numFmtId="1" fontId="10" fillId="0" borderId="35" xfId="0" applyNumberFormat="1" applyFont="1" applyBorder="1" applyAlignment="1" applyProtection="1">
      <alignment vertical="center"/>
      <protection hidden="1"/>
    </xf>
    <xf numFmtId="1" fontId="10" fillId="0" borderId="36" xfId="0" applyNumberFormat="1" applyFont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1" fontId="0" fillId="33" borderId="0" xfId="0" applyNumberForma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1" fontId="3" fillId="0" borderId="37" xfId="0" applyNumberFormat="1" applyFont="1" applyBorder="1" applyAlignment="1" applyProtection="1">
      <alignment horizontal="right" vertical="center"/>
      <protection locked="0"/>
    </xf>
    <xf numFmtId="1" fontId="3" fillId="0" borderId="38" xfId="0" applyNumberFormat="1" applyFont="1" applyBorder="1" applyAlignment="1" applyProtection="1">
      <alignment horizontal="righ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0" fontId="9" fillId="0" borderId="46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vertical="center"/>
      <protection hidden="1"/>
    </xf>
    <xf numFmtId="0" fontId="9" fillId="0" borderId="51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vertical="center"/>
      <protection hidden="1"/>
    </xf>
    <xf numFmtId="0" fontId="9" fillId="0" borderId="56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vertical="center"/>
      <protection hidden="1"/>
    </xf>
    <xf numFmtId="0" fontId="8" fillId="0" borderId="5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hidden="1"/>
    </xf>
    <xf numFmtId="1" fontId="10" fillId="0" borderId="61" xfId="0" applyNumberFormat="1" applyFont="1" applyBorder="1" applyAlignment="1" applyProtection="1">
      <alignment vertical="center"/>
      <protection hidden="1"/>
    </xf>
    <xf numFmtId="1" fontId="3" fillId="0" borderId="62" xfId="0" applyNumberFormat="1" applyFont="1" applyBorder="1" applyAlignment="1" applyProtection="1">
      <alignment/>
      <protection hidden="1"/>
    </xf>
    <xf numFmtId="1" fontId="9" fillId="0" borderId="63" xfId="0" applyNumberFormat="1" applyFont="1" applyBorder="1" applyAlignment="1" applyProtection="1">
      <alignment horizontal="left" vertical="center"/>
      <protection locked="0"/>
    </xf>
    <xf numFmtId="1" fontId="9" fillId="0" borderId="64" xfId="0" applyNumberFormat="1" applyFont="1" applyBorder="1" applyAlignment="1" applyProtection="1">
      <alignment horizontal="left" vertical="center"/>
      <protection locked="0"/>
    </xf>
    <xf numFmtId="1" fontId="9" fillId="0" borderId="65" xfId="0" applyNumberFormat="1" applyFont="1" applyBorder="1" applyAlignment="1" applyProtection="1">
      <alignment horizontal="left" vertical="center"/>
      <protection locked="0"/>
    </xf>
    <xf numFmtId="1" fontId="9" fillId="0" borderId="66" xfId="0" applyNumberFormat="1" applyFont="1" applyBorder="1" applyAlignment="1" applyProtection="1">
      <alignment horizontal="left" vertical="center"/>
      <protection locked="0"/>
    </xf>
    <xf numFmtId="1" fontId="9" fillId="0" borderId="67" xfId="0" applyNumberFormat="1" applyFont="1" applyBorder="1" applyAlignment="1" applyProtection="1">
      <alignment horizontal="left" vertical="center"/>
      <protection locked="0"/>
    </xf>
    <xf numFmtId="1" fontId="9" fillId="0" borderId="68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69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center" vertical="center"/>
      <protection hidden="1"/>
    </xf>
    <xf numFmtId="0" fontId="3" fillId="0" borderId="71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 wrapText="1"/>
      <protection hidden="1"/>
    </xf>
    <xf numFmtId="0" fontId="0" fillId="0" borderId="73" xfId="0" applyFont="1" applyBorder="1" applyAlignment="1" applyProtection="1">
      <alignment horizontal="center" vertical="center" wrapText="1"/>
      <protection hidden="1"/>
    </xf>
    <xf numFmtId="0" fontId="0" fillId="0" borderId="74" xfId="0" applyFont="1" applyBorder="1" applyAlignment="1" applyProtection="1">
      <alignment horizontal="center" vertical="center" wrapText="1"/>
      <protection hidden="1"/>
    </xf>
    <xf numFmtId="0" fontId="0" fillId="0" borderId="75" xfId="0" applyFont="1" applyBorder="1" applyAlignment="1" applyProtection="1">
      <alignment horizontal="center" vertical="center" wrapText="1"/>
      <protection hidden="1"/>
    </xf>
    <xf numFmtId="0" fontId="0" fillId="0" borderId="76" xfId="0" applyFont="1" applyBorder="1" applyAlignment="1" applyProtection="1">
      <alignment horizontal="center" vertical="center" wrapText="1"/>
      <protection hidden="1"/>
    </xf>
    <xf numFmtId="0" fontId="0" fillId="0" borderId="77" xfId="0" applyFont="1" applyBorder="1" applyAlignment="1" applyProtection="1">
      <alignment horizontal="center" vertical="center" wrapText="1"/>
      <protection hidden="1"/>
    </xf>
    <xf numFmtId="0" fontId="0" fillId="0" borderId="78" xfId="0" applyFont="1" applyBorder="1" applyAlignment="1" applyProtection="1">
      <alignment horizontal="center" vertical="center" wrapText="1"/>
      <protection hidden="1"/>
    </xf>
    <xf numFmtId="0" fontId="0" fillId="0" borderId="79" xfId="0" applyFont="1" applyBorder="1" applyAlignment="1" applyProtection="1">
      <alignment horizontal="center" vertical="center" wrapText="1"/>
      <protection hidden="1"/>
    </xf>
    <xf numFmtId="0" fontId="0" fillId="0" borderId="8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left" vertical="center"/>
      <protection hidden="1"/>
    </xf>
    <xf numFmtId="1" fontId="1" fillId="0" borderId="30" xfId="0" applyNumberFormat="1" applyFont="1" applyBorder="1" applyAlignment="1" applyProtection="1">
      <alignment horizontal="left" vertical="center"/>
      <protection hidden="1"/>
    </xf>
    <xf numFmtId="0" fontId="10" fillId="0" borderId="65" xfId="0" applyFont="1" applyBorder="1" applyAlignment="1" applyProtection="1">
      <alignment horizontal="left" vertical="top" wrapText="1"/>
      <protection hidden="1"/>
    </xf>
    <xf numFmtId="0" fontId="10" fillId="0" borderId="81" xfId="0" applyFont="1" applyBorder="1" applyAlignment="1" applyProtection="1">
      <alignment horizontal="left" vertical="top"/>
      <protection hidden="1"/>
    </xf>
    <xf numFmtId="0" fontId="10" fillId="0" borderId="82" xfId="0" applyFont="1" applyBorder="1" applyAlignment="1" applyProtection="1">
      <alignment horizontal="left" vertical="top"/>
      <protection hidden="1"/>
    </xf>
    <xf numFmtId="0" fontId="10" fillId="0" borderId="66" xfId="0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83" xfId="0" applyFont="1" applyBorder="1" applyAlignment="1" applyProtection="1">
      <alignment horizontal="left" vertical="top"/>
      <protection hidden="1"/>
    </xf>
    <xf numFmtId="1" fontId="51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0" fillId="0" borderId="22" xfId="0" applyBorder="1" applyAlignment="1" applyProtection="1">
      <alignment horizont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84" xfId="0" applyFont="1" applyBorder="1" applyAlignment="1" applyProtection="1">
      <alignment horizontal="center" vertical="center"/>
      <protection hidden="1"/>
    </xf>
    <xf numFmtId="0" fontId="11" fillId="0" borderId="85" xfId="0" applyFont="1" applyBorder="1" applyAlignment="1" applyProtection="1">
      <alignment horizontal="center" vertical="center"/>
      <protection hidden="1"/>
    </xf>
    <xf numFmtId="0" fontId="3" fillId="0" borderId="86" xfId="0" applyFont="1" applyBorder="1" applyAlignment="1" applyProtection="1">
      <alignment horizontal="left" vertical="center" textRotation="90"/>
      <protection hidden="1"/>
    </xf>
    <xf numFmtId="0" fontId="3" fillId="0" borderId="74" xfId="0" applyFont="1" applyBorder="1" applyAlignment="1" applyProtection="1">
      <alignment horizontal="left" vertical="center" textRotation="90"/>
      <protection hidden="1"/>
    </xf>
    <xf numFmtId="1" fontId="3" fillId="0" borderId="87" xfId="0" applyNumberFormat="1" applyFont="1" applyBorder="1" applyAlignment="1" applyProtection="1">
      <alignment horizontal="center" vertical="center"/>
      <protection hidden="1"/>
    </xf>
    <xf numFmtId="1" fontId="3" fillId="0" borderId="79" xfId="0" applyNumberFormat="1" applyFont="1" applyBorder="1" applyAlignment="1" applyProtection="1">
      <alignment horizontal="center" vertical="center"/>
      <protection hidden="1"/>
    </xf>
    <xf numFmtId="0" fontId="3" fillId="0" borderId="88" xfId="0" applyFont="1" applyBorder="1" applyAlignment="1" applyProtection="1">
      <alignment horizontal="center" vertical="center" wrapText="1"/>
      <protection hidden="1"/>
    </xf>
    <xf numFmtId="0" fontId="3" fillId="0" borderId="89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hidden="1"/>
    </xf>
    <xf numFmtId="0" fontId="3" fillId="0" borderId="92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3" fillId="0" borderId="94" xfId="0" applyFont="1" applyBorder="1" applyAlignment="1" applyProtection="1">
      <alignment horizontal="left" vertical="center"/>
      <protection hidden="1"/>
    </xf>
    <xf numFmtId="0" fontId="3" fillId="0" borderId="71" xfId="0" applyFont="1" applyBorder="1" applyAlignment="1" applyProtection="1">
      <alignment horizontal="left" vertical="center"/>
      <protection hidden="1"/>
    </xf>
    <xf numFmtId="0" fontId="3" fillId="0" borderId="95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 vertical="center"/>
      <protection hidden="1"/>
    </xf>
    <xf numFmtId="0" fontId="0" fillId="0" borderId="98" xfId="0" applyBorder="1" applyAlignment="1" applyProtection="1">
      <alignment horizontal="center" vertic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1" fontId="9" fillId="0" borderId="87" xfId="0" applyNumberFormat="1" applyFont="1" applyBorder="1" applyAlignment="1" applyProtection="1">
      <alignment horizontal="left" vertical="center"/>
      <protection locked="0"/>
    </xf>
    <xf numFmtId="1" fontId="9" fillId="0" borderId="101" xfId="0" applyNumberFormat="1" applyFont="1" applyBorder="1" applyAlignment="1" applyProtection="1">
      <alignment horizontal="left" vertical="center"/>
      <protection locked="0"/>
    </xf>
    <xf numFmtId="1" fontId="9" fillId="0" borderId="77" xfId="0" applyNumberFormat="1" applyFont="1" applyBorder="1" applyAlignment="1" applyProtection="1">
      <alignment horizontal="left" vertical="center"/>
      <protection locked="0"/>
    </xf>
    <xf numFmtId="1" fontId="9" fillId="0" borderId="48" xfId="0" applyNumberFormat="1" applyFont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/>
      <protection hidden="1"/>
    </xf>
    <xf numFmtId="1" fontId="9" fillId="0" borderId="102" xfId="0" applyNumberFormat="1" applyFont="1" applyBorder="1" applyAlignment="1" applyProtection="1">
      <alignment horizontal="left" vertical="center"/>
      <protection locked="0"/>
    </xf>
    <xf numFmtId="0" fontId="1" fillId="0" borderId="103" xfId="0" applyFont="1" applyBorder="1" applyAlignment="1" applyProtection="1">
      <alignment horizontal="right" vertical="center"/>
      <protection hidden="1"/>
    </xf>
    <xf numFmtId="0" fontId="1" fillId="0" borderId="104" xfId="0" applyFont="1" applyBorder="1" applyAlignment="1" applyProtection="1">
      <alignment horizontal="right" vertical="center"/>
      <protection hidden="1"/>
    </xf>
    <xf numFmtId="0" fontId="1" fillId="0" borderId="10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" fontId="3" fillId="0" borderId="87" xfId="0" applyNumberFormat="1" applyFont="1" applyBorder="1" applyAlignment="1" applyProtection="1">
      <alignment horizontal="center" vertical="center" wrapText="1"/>
      <protection hidden="1"/>
    </xf>
    <xf numFmtId="0" fontId="0" fillId="0" borderId="79" xfId="0" applyBorder="1" applyAlignment="1">
      <alignment horizontal="center" vertical="center" wrapText="1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1" fontId="9" fillId="0" borderId="75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10"/>
      </font>
      <fill>
        <patternFill>
          <bgColor indexed="47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U30"/>
  <sheetViews>
    <sheetView tabSelected="1" zoomScale="110" zoomScaleNormal="110" zoomScalePageLayoutView="80" workbookViewId="0" topLeftCell="A1">
      <selection activeCell="X9" sqref="X9"/>
    </sheetView>
  </sheetViews>
  <sheetFormatPr defaultColWidth="9.140625" defaultRowHeight="12.75"/>
  <cols>
    <col min="1" max="1" width="4.140625" style="8" customWidth="1"/>
    <col min="2" max="2" width="18.00390625" style="27" customWidth="1"/>
    <col min="3" max="3" width="25.7109375" style="27" customWidth="1"/>
    <col min="4" max="4" width="15.57421875" style="8" customWidth="1"/>
    <col min="5" max="21" width="3.7109375" style="32" customWidth="1"/>
    <col min="22" max="32" width="3.7109375" style="8" customWidth="1"/>
    <col min="33" max="33" width="4.421875" style="8" customWidth="1"/>
    <col min="34" max="35" width="3.7109375" style="8" customWidth="1"/>
    <col min="36" max="36" width="10.00390625" style="8" customWidth="1"/>
    <col min="37" max="37" width="8.7109375" style="8" customWidth="1"/>
    <col min="38" max="38" width="7.00390625" style="8" customWidth="1"/>
    <col min="39" max="39" width="3.7109375" style="8" customWidth="1"/>
    <col min="40" max="43" width="9.140625" style="8" customWidth="1"/>
    <col min="44" max="44" width="14.8515625" style="8" hidden="1" customWidth="1"/>
    <col min="45" max="45" width="11.7109375" style="8" hidden="1" customWidth="1"/>
    <col min="46" max="46" width="8.8515625" style="8" hidden="1" customWidth="1"/>
    <col min="47" max="47" width="3.421875" style="8" hidden="1" customWidth="1"/>
    <col min="48" max="16384" width="9.140625" style="8" customWidth="1"/>
  </cols>
  <sheetData>
    <row r="1" spans="1:38" ht="18" customHeight="1" thickTop="1">
      <c r="A1" s="106"/>
      <c r="B1" s="106"/>
      <c r="C1" s="94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44"/>
      <c r="AH1" s="44"/>
      <c r="AI1" s="45"/>
      <c r="AJ1" s="152" t="s">
        <v>27</v>
      </c>
      <c r="AK1" s="153"/>
      <c r="AL1" s="63">
        <v>10</v>
      </c>
    </row>
    <row r="2" spans="1:38" ht="18" customHeight="1" thickBot="1">
      <c r="A2" s="106" t="s">
        <v>40</v>
      </c>
      <c r="B2" s="106"/>
      <c r="C2" s="94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8"/>
      <c r="AJ2" s="154" t="s">
        <v>28</v>
      </c>
      <c r="AK2" s="155"/>
      <c r="AL2" s="64">
        <v>2023</v>
      </c>
    </row>
    <row r="3" spans="1:38" ht="18" customHeight="1" thickTop="1">
      <c r="A3" s="54"/>
      <c r="B3" s="53"/>
      <c r="C3" s="95"/>
      <c r="D3" s="51"/>
      <c r="E3" s="109" t="s">
        <v>44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1"/>
      <c r="AJ3" s="112" t="s">
        <v>29</v>
      </c>
      <c r="AK3" s="115" t="s">
        <v>38</v>
      </c>
      <c r="AL3" s="116"/>
    </row>
    <row r="4" spans="1:38" ht="18" customHeight="1">
      <c r="A4" s="55"/>
      <c r="B4" s="52"/>
      <c r="C4" s="52"/>
      <c r="D4" s="52"/>
      <c r="E4" s="149" t="str">
        <f>CONCATENATE(AS7," ",AL2)</f>
        <v>EKİM 2023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13"/>
      <c r="AK4" s="117"/>
      <c r="AL4" s="118"/>
    </row>
    <row r="5" spans="1:38" ht="18" customHeight="1" hidden="1">
      <c r="A5" s="50"/>
      <c r="B5" s="9"/>
      <c r="C5" s="96"/>
      <c r="D5" s="10"/>
      <c r="E5" s="11">
        <f>WEEKDAY(AS9,2)</f>
        <v>7</v>
      </c>
      <c r="F5" s="12">
        <f>IF(E5&gt;6,1,E5+1)</f>
        <v>1</v>
      </c>
      <c r="G5" s="12">
        <f aca="true" t="shared" si="0" ref="G5:Q5">IF(F5&gt;6,1,F5+1)</f>
        <v>2</v>
      </c>
      <c r="H5" s="12">
        <f t="shared" si="0"/>
        <v>3</v>
      </c>
      <c r="I5" s="12">
        <f t="shared" si="0"/>
        <v>4</v>
      </c>
      <c r="J5" s="12">
        <f t="shared" si="0"/>
        <v>5</v>
      </c>
      <c r="K5" s="12">
        <f t="shared" si="0"/>
        <v>6</v>
      </c>
      <c r="L5" s="12">
        <f t="shared" si="0"/>
        <v>7</v>
      </c>
      <c r="M5" s="12">
        <f t="shared" si="0"/>
        <v>1</v>
      </c>
      <c r="N5" s="12">
        <f t="shared" si="0"/>
        <v>2</v>
      </c>
      <c r="O5" s="12">
        <f t="shared" si="0"/>
        <v>3</v>
      </c>
      <c r="P5" s="12">
        <f t="shared" si="0"/>
        <v>4</v>
      </c>
      <c r="Q5" s="12">
        <f t="shared" si="0"/>
        <v>5</v>
      </c>
      <c r="R5" s="12">
        <f>IF(Q5&gt;6,1,Q5+1)</f>
        <v>6</v>
      </c>
      <c r="S5" s="12">
        <f>IF(R5&gt;6,1,R5+1)</f>
        <v>7</v>
      </c>
      <c r="T5" s="12">
        <f>IF(S5&gt;6,1,S5+1)</f>
        <v>1</v>
      </c>
      <c r="U5" s="12">
        <f>IF(T5&gt;6,1,T5+1)</f>
        <v>2</v>
      </c>
      <c r="V5" s="43">
        <f aca="true" t="shared" si="1" ref="V5:AI5">IF(U5&gt;6,1,U5+1)</f>
        <v>3</v>
      </c>
      <c r="W5" s="12">
        <f t="shared" si="1"/>
        <v>4</v>
      </c>
      <c r="X5" s="12">
        <f t="shared" si="1"/>
        <v>5</v>
      </c>
      <c r="Y5" s="12">
        <f t="shared" si="1"/>
        <v>6</v>
      </c>
      <c r="Z5" s="12">
        <f t="shared" si="1"/>
        <v>7</v>
      </c>
      <c r="AA5" s="12">
        <f t="shared" si="1"/>
        <v>1</v>
      </c>
      <c r="AB5" s="12">
        <f t="shared" si="1"/>
        <v>2</v>
      </c>
      <c r="AC5" s="12">
        <f t="shared" si="1"/>
        <v>3</v>
      </c>
      <c r="AD5" s="12">
        <f t="shared" si="1"/>
        <v>4</v>
      </c>
      <c r="AE5" s="12">
        <f t="shared" si="1"/>
        <v>5</v>
      </c>
      <c r="AF5" s="12">
        <f t="shared" si="1"/>
        <v>6</v>
      </c>
      <c r="AG5" s="12">
        <f t="shared" si="1"/>
        <v>7</v>
      </c>
      <c r="AH5" s="12">
        <f t="shared" si="1"/>
        <v>1</v>
      </c>
      <c r="AI5" s="13">
        <f t="shared" si="1"/>
        <v>2</v>
      </c>
      <c r="AJ5" s="113"/>
      <c r="AK5" s="117"/>
      <c r="AL5" s="118"/>
    </row>
    <row r="6" spans="1:38" ht="52.5" customHeight="1" thickBot="1">
      <c r="A6" s="140" t="s">
        <v>26</v>
      </c>
      <c r="B6" s="142" t="s">
        <v>36</v>
      </c>
      <c r="C6" s="177" t="s">
        <v>41</v>
      </c>
      <c r="D6" s="144" t="s">
        <v>37</v>
      </c>
      <c r="E6" s="14" t="str">
        <f aca="true" t="shared" si="2" ref="E6:AI6">VLOOKUP(E5,$AR$13:$AS$19,2)</f>
        <v>Pazar</v>
      </c>
      <c r="F6" s="15" t="str">
        <f t="shared" si="2"/>
        <v>Pazartesi</v>
      </c>
      <c r="G6" s="15" t="str">
        <f t="shared" si="2"/>
        <v>Salı</v>
      </c>
      <c r="H6" s="15" t="str">
        <f t="shared" si="2"/>
        <v>Çarşamba</v>
      </c>
      <c r="I6" s="15" t="str">
        <f t="shared" si="2"/>
        <v>Perşembe</v>
      </c>
      <c r="J6" s="15" t="str">
        <f t="shared" si="2"/>
        <v>Cuma</v>
      </c>
      <c r="K6" s="15" t="str">
        <f t="shared" si="2"/>
        <v>Cumartesi</v>
      </c>
      <c r="L6" s="15" t="str">
        <f t="shared" si="2"/>
        <v>Pazar</v>
      </c>
      <c r="M6" s="15" t="str">
        <f t="shared" si="2"/>
        <v>Pazartesi</v>
      </c>
      <c r="N6" s="15" t="str">
        <f t="shared" si="2"/>
        <v>Salı</v>
      </c>
      <c r="O6" s="15" t="str">
        <f t="shared" si="2"/>
        <v>Çarşamba</v>
      </c>
      <c r="P6" s="15" t="str">
        <f t="shared" si="2"/>
        <v>Perşembe</v>
      </c>
      <c r="Q6" s="15" t="str">
        <f t="shared" si="2"/>
        <v>Cuma</v>
      </c>
      <c r="R6" s="15" t="str">
        <f t="shared" si="2"/>
        <v>Cumartesi</v>
      </c>
      <c r="S6" s="15" t="str">
        <f t="shared" si="2"/>
        <v>Pazar</v>
      </c>
      <c r="T6" s="15" t="str">
        <f t="shared" si="2"/>
        <v>Pazartesi</v>
      </c>
      <c r="U6" s="15" t="str">
        <f t="shared" si="2"/>
        <v>Salı</v>
      </c>
      <c r="V6" s="15" t="str">
        <f t="shared" si="2"/>
        <v>Çarşamba</v>
      </c>
      <c r="W6" s="15" t="str">
        <f t="shared" si="2"/>
        <v>Perşembe</v>
      </c>
      <c r="X6" s="15" t="str">
        <f t="shared" si="2"/>
        <v>Cuma</v>
      </c>
      <c r="Y6" s="15" t="str">
        <f t="shared" si="2"/>
        <v>Cumartesi</v>
      </c>
      <c r="Z6" s="15" t="str">
        <f t="shared" si="2"/>
        <v>Pazar</v>
      </c>
      <c r="AA6" s="15" t="str">
        <f t="shared" si="2"/>
        <v>Pazartesi</v>
      </c>
      <c r="AB6" s="15" t="str">
        <f t="shared" si="2"/>
        <v>Salı</v>
      </c>
      <c r="AC6" s="15" t="str">
        <f t="shared" si="2"/>
        <v>Çarşamba</v>
      </c>
      <c r="AD6" s="15" t="str">
        <f t="shared" si="2"/>
        <v>Perşembe</v>
      </c>
      <c r="AE6" s="15" t="str">
        <f t="shared" si="2"/>
        <v>Cuma</v>
      </c>
      <c r="AF6" s="15" t="str">
        <f t="shared" si="2"/>
        <v>Cumartesi</v>
      </c>
      <c r="AG6" s="15" t="str">
        <f t="shared" si="2"/>
        <v>Pazar</v>
      </c>
      <c r="AH6" s="15" t="str">
        <f t="shared" si="2"/>
        <v>Pazartesi</v>
      </c>
      <c r="AI6" s="16" t="str">
        <f t="shared" si="2"/>
        <v>Salı</v>
      </c>
      <c r="AJ6" s="113"/>
      <c r="AK6" s="117"/>
      <c r="AL6" s="118"/>
    </row>
    <row r="7" spans="1:47" ht="18" customHeight="1" thickBot="1" thickTop="1">
      <c r="A7" s="141"/>
      <c r="B7" s="143"/>
      <c r="C7" s="178"/>
      <c r="D7" s="145"/>
      <c r="E7" s="17">
        <v>1</v>
      </c>
      <c r="F7" s="17">
        <v>2</v>
      </c>
      <c r="G7" s="17">
        <v>3</v>
      </c>
      <c r="H7" s="17">
        <v>4</v>
      </c>
      <c r="I7" s="17">
        <v>5</v>
      </c>
      <c r="J7" s="17">
        <v>6</v>
      </c>
      <c r="K7" s="17">
        <v>7</v>
      </c>
      <c r="L7" s="17">
        <v>8</v>
      </c>
      <c r="M7" s="17">
        <v>9</v>
      </c>
      <c r="N7" s="17">
        <v>10</v>
      </c>
      <c r="O7" s="17">
        <v>11</v>
      </c>
      <c r="P7" s="17">
        <v>12</v>
      </c>
      <c r="Q7" s="17">
        <v>13</v>
      </c>
      <c r="R7" s="17">
        <v>14</v>
      </c>
      <c r="S7" s="17">
        <v>15</v>
      </c>
      <c r="T7" s="17">
        <v>16</v>
      </c>
      <c r="U7" s="17">
        <v>17</v>
      </c>
      <c r="V7" s="17">
        <v>18</v>
      </c>
      <c r="W7" s="17">
        <v>19</v>
      </c>
      <c r="X7" s="17">
        <v>20</v>
      </c>
      <c r="Y7" s="17">
        <v>21</v>
      </c>
      <c r="Z7" s="17">
        <v>22</v>
      </c>
      <c r="AA7" s="17">
        <v>23</v>
      </c>
      <c r="AB7" s="17">
        <v>24</v>
      </c>
      <c r="AC7" s="17">
        <v>25</v>
      </c>
      <c r="AD7" s="17">
        <v>26</v>
      </c>
      <c r="AE7" s="17">
        <v>27</v>
      </c>
      <c r="AF7" s="17">
        <v>28</v>
      </c>
      <c r="AG7" s="17">
        <f>IF(OR((AF7=$AS$8),AF7=""),"",AF7+1)</f>
        <v>29</v>
      </c>
      <c r="AH7" s="17">
        <f>IF(OR((AG7=$AS$8),AG7=""),"",AG7+1)</f>
        <v>30</v>
      </c>
      <c r="AI7" s="17">
        <f>IF(OR((AH7=$AS$8),AH7=""),"",AH7+1)</f>
        <v>31</v>
      </c>
      <c r="AJ7" s="114"/>
      <c r="AK7" s="119"/>
      <c r="AL7" s="120"/>
      <c r="AR7" s="18" t="s">
        <v>20</v>
      </c>
      <c r="AS7" s="19" t="str">
        <f>CHOOSE(AL1,"OCAK","ŞUBAT","MART","NİSAN","MAYIS","HAZİRAN","TEMMUZ","AĞUSTOS","EYLÜL","EKİM","KASIM","ARALIK")</f>
        <v>EKİM</v>
      </c>
      <c r="AT7" s="170" t="s">
        <v>25</v>
      </c>
      <c r="AU7" s="171"/>
    </row>
    <row r="8" spans="1:47" ht="18" customHeight="1" thickTop="1">
      <c r="A8" s="180">
        <v>1</v>
      </c>
      <c r="B8" s="182"/>
      <c r="C8" s="97"/>
      <c r="D8" s="65" t="s">
        <v>33</v>
      </c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39"/>
      <c r="AH8" s="39"/>
      <c r="AI8" s="40"/>
      <c r="AJ8" s="71">
        <f>IF(SUM(E8:AI8)=0,"",SUM(E8:AI8))</f>
      </c>
      <c r="AK8" s="186"/>
      <c r="AL8" s="187"/>
      <c r="AR8" s="20" t="s">
        <v>24</v>
      </c>
      <c r="AS8" s="21">
        <f>VLOOKUP(AS7,AT8:AU19,2,0)</f>
        <v>31</v>
      </c>
      <c r="AT8" s="5" t="s">
        <v>8</v>
      </c>
      <c r="AU8" s="6">
        <v>31</v>
      </c>
    </row>
    <row r="9" spans="1:47" ht="18" customHeight="1">
      <c r="A9" s="181"/>
      <c r="B9" s="167"/>
      <c r="C9" s="98"/>
      <c r="D9" s="81" t="s">
        <v>34</v>
      </c>
      <c r="E9" s="82"/>
      <c r="F9" s="83"/>
      <c r="G9" s="83"/>
      <c r="H9" s="83">
        <v>2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4"/>
      <c r="AH9" s="84"/>
      <c r="AI9" s="85"/>
      <c r="AJ9" s="86">
        <f>IF(SUM(E9:AI9)=0,"",SUM(E9:AI9))</f>
        <v>2</v>
      </c>
      <c r="AK9" s="162"/>
      <c r="AL9" s="163"/>
      <c r="AR9" s="20" t="s">
        <v>21</v>
      </c>
      <c r="AS9" s="22" t="str">
        <f>CONCATENATE(AS7,AL2)</f>
        <v>EKİM2023</v>
      </c>
      <c r="AT9" s="5" t="s">
        <v>9</v>
      </c>
      <c r="AU9" s="6">
        <f>IF(ROUND((AL2/4),0)=(AL2/4),29,28)</f>
        <v>28</v>
      </c>
    </row>
    <row r="10" spans="1:47" ht="18" customHeight="1">
      <c r="A10" s="146">
        <v>2</v>
      </c>
      <c r="B10" s="166"/>
      <c r="C10" s="99"/>
      <c r="D10" s="87" t="s">
        <v>33</v>
      </c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90"/>
      <c r="AH10" s="90"/>
      <c r="AI10" s="91"/>
      <c r="AJ10" s="92">
        <f aca="true" t="shared" si="3" ref="AJ10:AJ18">IF(SUM(E10:AI10)=0,"",SUM(E10:AI10))</f>
      </c>
      <c r="AK10" s="164"/>
      <c r="AL10" s="165"/>
      <c r="AR10" s="20" t="s">
        <v>22</v>
      </c>
      <c r="AS10" s="21" t="str">
        <f>CHOOSE(AL1+1,"OCAK","ŞUBAT","MART","NİSAN","MAYIS","HAZİRAN","TEMMUZ","AĞUSTOS","EYLÜL","EKİM","KASIM","ARALIK","OCAK")</f>
        <v>KASIM</v>
      </c>
      <c r="AT10" s="5" t="s">
        <v>10</v>
      </c>
      <c r="AU10" s="6">
        <v>31</v>
      </c>
    </row>
    <row r="11" spans="1:47" ht="18" customHeight="1" thickBot="1">
      <c r="A11" s="147"/>
      <c r="B11" s="167"/>
      <c r="C11" s="98"/>
      <c r="D11" s="81" t="s">
        <v>34</v>
      </c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/>
      <c r="AH11" s="84"/>
      <c r="AI11" s="85"/>
      <c r="AJ11" s="86">
        <f t="shared" si="3"/>
      </c>
      <c r="AK11" s="162"/>
      <c r="AL11" s="163"/>
      <c r="AR11" s="23" t="s">
        <v>23</v>
      </c>
      <c r="AS11" s="24" t="str">
        <f>IF(AS7="ARALIK",CONCATENATE(AS10,AL2+1),CONCATENATE(AS10,AL2))</f>
        <v>KASIM2023</v>
      </c>
      <c r="AT11" s="5" t="s">
        <v>11</v>
      </c>
      <c r="AU11" s="6">
        <v>30</v>
      </c>
    </row>
    <row r="12" spans="1:47" ht="18" customHeight="1" thickTop="1">
      <c r="A12" s="148">
        <v>3</v>
      </c>
      <c r="B12" s="168"/>
      <c r="C12" s="100"/>
      <c r="D12" s="75" t="s">
        <v>33</v>
      </c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90"/>
      <c r="AH12" s="90"/>
      <c r="AI12" s="91"/>
      <c r="AJ12" s="92">
        <f t="shared" si="3"/>
      </c>
      <c r="AK12" s="164"/>
      <c r="AL12" s="165"/>
      <c r="AR12" s="170" t="s">
        <v>0</v>
      </c>
      <c r="AS12" s="171"/>
      <c r="AT12" s="5" t="s">
        <v>12</v>
      </c>
      <c r="AU12" s="6">
        <v>31</v>
      </c>
    </row>
    <row r="13" spans="1:47" ht="18" customHeight="1">
      <c r="A13" s="147"/>
      <c r="B13" s="169"/>
      <c r="C13" s="101"/>
      <c r="D13" s="66" t="s">
        <v>34</v>
      </c>
      <c r="E13" s="82"/>
      <c r="F13" s="83"/>
      <c r="G13" s="83"/>
      <c r="H13" s="83"/>
      <c r="I13" s="83"/>
      <c r="J13" s="83"/>
      <c r="K13" s="9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4"/>
      <c r="AH13" s="84"/>
      <c r="AI13" s="85"/>
      <c r="AJ13" s="86">
        <f t="shared" si="3"/>
      </c>
      <c r="AK13" s="162"/>
      <c r="AL13" s="163"/>
      <c r="AR13" s="1">
        <v>1</v>
      </c>
      <c r="AS13" s="2" t="s">
        <v>1</v>
      </c>
      <c r="AT13" s="5" t="s">
        <v>13</v>
      </c>
      <c r="AU13" s="6">
        <v>30</v>
      </c>
    </row>
    <row r="14" spans="1:47" ht="18" customHeight="1">
      <c r="A14" s="148">
        <v>4</v>
      </c>
      <c r="B14" s="172"/>
      <c r="C14" s="102"/>
      <c r="D14" s="66" t="s">
        <v>33</v>
      </c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78"/>
      <c r="AI14" s="79"/>
      <c r="AJ14" s="80">
        <f t="shared" si="3"/>
      </c>
      <c r="AK14" s="156"/>
      <c r="AL14" s="157"/>
      <c r="AR14" s="1">
        <v>2</v>
      </c>
      <c r="AS14" s="2" t="s">
        <v>2</v>
      </c>
      <c r="AT14" s="5" t="s">
        <v>14</v>
      </c>
      <c r="AU14" s="6">
        <v>31</v>
      </c>
    </row>
    <row r="15" spans="1:47" ht="18" customHeight="1" thickBot="1">
      <c r="A15" s="179"/>
      <c r="B15" s="169"/>
      <c r="C15" s="101"/>
      <c r="D15" s="66" t="s">
        <v>34</v>
      </c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41"/>
      <c r="AH15" s="41"/>
      <c r="AI15" s="42"/>
      <c r="AJ15" s="72">
        <f t="shared" si="3"/>
      </c>
      <c r="AK15" s="158"/>
      <c r="AL15" s="159"/>
      <c r="AR15" s="1">
        <v>3</v>
      </c>
      <c r="AS15" s="2" t="s">
        <v>3</v>
      </c>
      <c r="AT15" s="5" t="s">
        <v>15</v>
      </c>
      <c r="AU15" s="25">
        <v>31</v>
      </c>
    </row>
    <row r="16" spans="1:47" ht="18" customHeight="1" thickBot="1" thickTop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73" t="s">
        <v>30</v>
      </c>
      <c r="AE16" s="174"/>
      <c r="AF16" s="174"/>
      <c r="AG16" s="174"/>
      <c r="AH16" s="174"/>
      <c r="AI16" s="175"/>
      <c r="AJ16" s="73">
        <f>IF(SUM(AJ1:AJ15)=0,"",SUM(AJ1:AJ15))</f>
        <v>2</v>
      </c>
      <c r="AK16" s="160"/>
      <c r="AL16" s="161"/>
      <c r="AR16" s="1">
        <v>4</v>
      </c>
      <c r="AS16" s="2" t="s">
        <v>4</v>
      </c>
      <c r="AT16" s="5" t="s">
        <v>16</v>
      </c>
      <c r="AU16" s="25">
        <v>30</v>
      </c>
    </row>
    <row r="17" spans="1:47" ht="18" customHeight="1" thickTop="1">
      <c r="A17" s="30"/>
      <c r="B17" s="126" t="str">
        <f>CONCATENATE("Yukarıda belirtilen görevlilerce ",D2," Müdürlüğünce ",AS7," - ",AL2," ayında ",paracevir(AJ16,"Saat"),"  ekders okutulmuştur.         ...../...../202.....")</f>
        <v>Yukarıda belirtilen görevlilerce  Müdürlüğünce EKİM - 2023 ayında  İki Saat   ekders okutulmuştur.         ...../...../202.....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7"/>
      <c r="AR17" s="1">
        <v>5</v>
      </c>
      <c r="AS17" s="2" t="s">
        <v>5</v>
      </c>
      <c r="AT17" s="5" t="s">
        <v>17</v>
      </c>
      <c r="AU17" s="25">
        <v>31</v>
      </c>
    </row>
    <row r="18" spans="1:47" ht="15">
      <c r="A18" s="30"/>
      <c r="B18" s="74" t="s">
        <v>35</v>
      </c>
      <c r="C18" s="74"/>
      <c r="AJ18" s="8">
        <f t="shared" si="3"/>
      </c>
      <c r="AL18" s="46"/>
      <c r="AR18" s="1">
        <v>6</v>
      </c>
      <c r="AS18" s="2" t="s">
        <v>6</v>
      </c>
      <c r="AT18" s="5" t="s">
        <v>18</v>
      </c>
      <c r="AU18" s="25">
        <v>30</v>
      </c>
    </row>
    <row r="19" spans="1:47" ht="166.5" customHeight="1" thickBot="1">
      <c r="A19" s="47">
        <f>IF(SUM(E19:AI19)=0,"",SUM(E19:AI19))</f>
      </c>
      <c r="B19" s="183" t="s">
        <v>43</v>
      </c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5"/>
      <c r="AR19" s="3">
        <v>7</v>
      </c>
      <c r="AS19" s="4" t="s">
        <v>7</v>
      </c>
      <c r="AT19" s="7" t="s">
        <v>19</v>
      </c>
      <c r="AU19" s="26">
        <v>31</v>
      </c>
    </row>
    <row r="20" spans="1:47" ht="15" customHeight="1" thickTop="1">
      <c r="A20" s="104"/>
      <c r="B20" s="135"/>
      <c r="C20" s="135"/>
      <c r="D20" s="135"/>
      <c r="E20" s="105"/>
      <c r="F20" s="135"/>
      <c r="G20" s="132"/>
      <c r="H20" s="132"/>
      <c r="I20" s="132"/>
      <c r="J20" s="132"/>
      <c r="K20" s="132"/>
      <c r="L20" s="132"/>
      <c r="M20" s="132"/>
      <c r="N20" s="132"/>
      <c r="O20" s="132"/>
      <c r="P20" s="105"/>
      <c r="Q20" s="135"/>
      <c r="R20" s="132"/>
      <c r="S20" s="132"/>
      <c r="T20" s="132"/>
      <c r="U20" s="132"/>
      <c r="V20" s="132"/>
      <c r="W20" s="132"/>
      <c r="X20" s="132"/>
      <c r="Y20" s="132"/>
      <c r="Z20" s="132"/>
      <c r="AA20" s="48"/>
      <c r="AB20" s="128" t="s">
        <v>42</v>
      </c>
      <c r="AC20" s="129"/>
      <c r="AD20" s="129"/>
      <c r="AE20" s="129"/>
      <c r="AF20" s="129"/>
      <c r="AG20" s="129"/>
      <c r="AH20" s="129"/>
      <c r="AI20" s="129"/>
      <c r="AJ20" s="129"/>
      <c r="AK20" s="130"/>
      <c r="AL20" s="49"/>
      <c r="AR20" s="56"/>
      <c r="AS20" s="57"/>
      <c r="AT20" s="58"/>
      <c r="AU20" s="59"/>
    </row>
    <row r="21" spans="1:38" ht="18" customHeight="1">
      <c r="A21" s="103"/>
      <c r="B21" s="135"/>
      <c r="C21" s="135"/>
      <c r="D21" s="135"/>
      <c r="E21" s="103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03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B21" s="131"/>
      <c r="AC21" s="132"/>
      <c r="AD21" s="132"/>
      <c r="AE21" s="132"/>
      <c r="AF21" s="132"/>
      <c r="AG21" s="132"/>
      <c r="AH21" s="132"/>
      <c r="AI21" s="132"/>
      <c r="AJ21" s="132"/>
      <c r="AK21" s="133"/>
      <c r="AL21" s="46"/>
    </row>
    <row r="22" spans="1:38" ht="18" customHeight="1">
      <c r="A22" s="103"/>
      <c r="B22" s="135"/>
      <c r="C22" s="135"/>
      <c r="D22" s="135"/>
      <c r="E22" s="103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03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B22" s="131"/>
      <c r="AC22" s="132"/>
      <c r="AD22" s="132"/>
      <c r="AE22" s="132"/>
      <c r="AF22" s="132"/>
      <c r="AG22" s="132"/>
      <c r="AH22" s="132"/>
      <c r="AI22" s="132"/>
      <c r="AJ22" s="132"/>
      <c r="AK22" s="133"/>
      <c r="AL22" s="46"/>
    </row>
    <row r="23" spans="1:38" ht="18" customHeight="1">
      <c r="A23" s="103"/>
      <c r="B23" s="135"/>
      <c r="C23" s="135"/>
      <c r="D23" s="135"/>
      <c r="E23" s="103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03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B23" s="131"/>
      <c r="AC23" s="132"/>
      <c r="AD23" s="132"/>
      <c r="AE23" s="132"/>
      <c r="AF23" s="132"/>
      <c r="AG23" s="132"/>
      <c r="AH23" s="132"/>
      <c r="AI23" s="132"/>
      <c r="AJ23" s="132"/>
      <c r="AK23" s="133"/>
      <c r="AL23" s="46"/>
    </row>
    <row r="24" spans="1:38" ht="18" customHeight="1">
      <c r="A24" s="103"/>
      <c r="B24" s="135"/>
      <c r="C24" s="135"/>
      <c r="D24" s="135"/>
      <c r="E24" s="103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03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B24" s="131"/>
      <c r="AC24" s="132"/>
      <c r="AD24" s="132"/>
      <c r="AE24" s="132"/>
      <c r="AF24" s="132"/>
      <c r="AG24" s="132"/>
      <c r="AH24" s="132"/>
      <c r="AI24" s="132"/>
      <c r="AJ24" s="132"/>
      <c r="AK24" s="133"/>
      <c r="AL24" s="46"/>
    </row>
    <row r="25" spans="1:38" ht="18" customHeight="1">
      <c r="A25" s="103"/>
      <c r="B25" s="135"/>
      <c r="C25" s="135"/>
      <c r="D25" s="135"/>
      <c r="E25" s="103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03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B25" s="131"/>
      <c r="AC25" s="132"/>
      <c r="AD25" s="132"/>
      <c r="AE25" s="132"/>
      <c r="AF25" s="132"/>
      <c r="AG25" s="132"/>
      <c r="AH25" s="132"/>
      <c r="AI25" s="132"/>
      <c r="AJ25" s="132"/>
      <c r="AK25" s="133"/>
      <c r="AL25" s="46"/>
    </row>
    <row r="26" spans="1:38" ht="18" customHeight="1">
      <c r="A26" s="103"/>
      <c r="B26" s="134"/>
      <c r="C26" s="134"/>
      <c r="D26" s="134"/>
      <c r="E26" s="61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61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62"/>
      <c r="AB26" s="137" t="s">
        <v>39</v>
      </c>
      <c r="AC26" s="138"/>
      <c r="AD26" s="138"/>
      <c r="AE26" s="138"/>
      <c r="AF26" s="138"/>
      <c r="AG26" s="138"/>
      <c r="AH26" s="138"/>
      <c r="AI26" s="138"/>
      <c r="AJ26" s="138"/>
      <c r="AK26" s="139"/>
      <c r="AL26" s="60"/>
    </row>
    <row r="27" spans="1:38" ht="7.5" customHeight="1" thickBot="1">
      <c r="A27" s="35"/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123"/>
      <c r="AL27" s="124"/>
    </row>
    <row r="28" spans="37:38" ht="13.5" thickTop="1">
      <c r="AK28" s="136"/>
      <c r="AL28" s="136"/>
    </row>
    <row r="29" spans="37:38" ht="12.75">
      <c r="AK29" s="125"/>
      <c r="AL29" s="125"/>
    </row>
    <row r="30" spans="12:36" ht="0.75" customHeight="1">
      <c r="L30" s="31"/>
      <c r="P30" s="122" t="s">
        <v>31</v>
      </c>
      <c r="Q30" s="122"/>
      <c r="R30" s="122"/>
      <c r="S30" s="122"/>
      <c r="T30" s="122"/>
      <c r="U30" s="122"/>
      <c r="V30" s="122"/>
      <c r="W30" s="33"/>
      <c r="X30" s="33"/>
      <c r="Y30" s="33"/>
      <c r="Z30" s="33"/>
      <c r="AA30" s="34"/>
      <c r="AB30" s="34"/>
      <c r="AC30" s="34"/>
      <c r="AD30" s="34"/>
      <c r="AE30" s="122" t="s">
        <v>32</v>
      </c>
      <c r="AF30" s="122"/>
      <c r="AG30" s="122"/>
      <c r="AH30" s="122"/>
      <c r="AI30" s="122"/>
      <c r="AJ30" s="122"/>
    </row>
  </sheetData>
  <sheetProtection/>
  <mergeCells count="49">
    <mergeCell ref="B14:B15"/>
    <mergeCell ref="AD16:AI16"/>
    <mergeCell ref="F26:O26"/>
    <mergeCell ref="Q26:Z26"/>
    <mergeCell ref="C6:C7"/>
    <mergeCell ref="A14:A15"/>
    <mergeCell ref="A8:A9"/>
    <mergeCell ref="B8:B9"/>
    <mergeCell ref="B19:AL19"/>
    <mergeCell ref="AK8:AL8"/>
    <mergeCell ref="AK11:AL11"/>
    <mergeCell ref="AK12:AL12"/>
    <mergeCell ref="AK13:AL13"/>
    <mergeCell ref="B10:B11"/>
    <mergeCell ref="B12:B13"/>
    <mergeCell ref="AT7:AU7"/>
    <mergeCell ref="AR12:AS12"/>
    <mergeCell ref="AK9:AL9"/>
    <mergeCell ref="AK10:AL10"/>
    <mergeCell ref="AK28:AL28"/>
    <mergeCell ref="AB26:AK26"/>
    <mergeCell ref="A6:A7"/>
    <mergeCell ref="B6:B7"/>
    <mergeCell ref="D6:D7"/>
    <mergeCell ref="A10:A11"/>
    <mergeCell ref="A12:A13"/>
    <mergeCell ref="AK14:AL14"/>
    <mergeCell ref="AK15:AL15"/>
    <mergeCell ref="AK16:AL16"/>
    <mergeCell ref="P30:V30"/>
    <mergeCell ref="AE30:AJ30"/>
    <mergeCell ref="AK27:AL27"/>
    <mergeCell ref="AK29:AL29"/>
    <mergeCell ref="B17:AL17"/>
    <mergeCell ref="AB20:AK25"/>
    <mergeCell ref="B26:D26"/>
    <mergeCell ref="B20:D25"/>
    <mergeCell ref="F20:O25"/>
    <mergeCell ref="Q20:Z25"/>
    <mergeCell ref="A1:B1"/>
    <mergeCell ref="D2:AI2"/>
    <mergeCell ref="A2:B2"/>
    <mergeCell ref="E3:AI3"/>
    <mergeCell ref="AJ3:AJ7"/>
    <mergeCell ref="AK3:AL7"/>
    <mergeCell ref="D1:AF1"/>
    <mergeCell ref="E4:AI4"/>
    <mergeCell ref="AJ1:AK1"/>
    <mergeCell ref="AJ2:AK2"/>
  </mergeCells>
  <conditionalFormatting sqref="E6:AI7">
    <cfRule type="expression" priority="1" dxfId="1" stopIfTrue="1">
      <formula>E$5&gt;5</formula>
    </cfRule>
  </conditionalFormatting>
  <conditionalFormatting sqref="E8:AI15">
    <cfRule type="expression" priority="2" dxfId="0" stopIfTrue="1">
      <formula>E$5&gt;5</formula>
    </cfRule>
  </conditionalFormatting>
  <dataValidations count="2">
    <dataValidation type="whole" allowBlank="1" showErrorMessage="1" errorTitle="Hatalı Değer Girdiniz." error="1900 ile 2200 Arasında Değer Girebilirsiniz!" sqref="AL2">
      <formula1>1900</formula1>
      <formula2>2200</formula2>
    </dataValidation>
    <dataValidation type="whole" allowBlank="1" showErrorMessage="1" errorTitle="Hatalı Değer Girdiniz" error="1 ile 12 Arasında Değer Giriniz!" sqref="AL1">
      <formula1>1</formula1>
      <formula2>12</formula2>
    </dataValidation>
  </dataValidations>
  <printOptions horizontalCentered="1"/>
  <pageMargins left="0.5511811023622047" right="0.5511811023622047" top="1.3779527559055118" bottom="0.3937007874015748" header="0.31496062992125984" footer="0.31496062992125984"/>
  <pageSetup fitToHeight="1" fitToWidth="1" horizontalDpi="600" verticalDpi="600" orientation="landscape" paperSize="9" scale="67" r:id="rId4"/>
  <headerFooter alignWithMargins="0">
    <oddHeader>&amp;L&amp;G&amp;C&amp;"Times New Roman,Normal"&amp;12T.C.
ALTINDAĞ KAYMAKAMLIĞI
İlçe Milli Eğitim Müdürlüğü
&amp;"Times New Roman,Kalın"Altındağ Halk Eğitimi Merkezi
&amp;13OKULLARDA/KURUMLARDA YAYGIN EĞİTİM KURSLARINDA GÖREVLİ ÖĞRT./USTA ÖĞRETİCİ İÇİN PUANTAJ ÇİZELESİ&amp;R&amp;G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Kasım</dc:creator>
  <cp:keywords/>
  <dc:description/>
  <cp:lastModifiedBy>Hp</cp:lastModifiedBy>
  <cp:lastPrinted>2023-10-12T06:04:03Z</cp:lastPrinted>
  <dcterms:created xsi:type="dcterms:W3CDTF">2009-11-03T19:52:28Z</dcterms:created>
  <dcterms:modified xsi:type="dcterms:W3CDTF">2023-10-12T08:17:12Z</dcterms:modified>
  <cp:category/>
  <cp:version/>
  <cp:contentType/>
  <cp:contentStatus/>
</cp:coreProperties>
</file>